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55" windowHeight="10095" tabRatio="791"/>
  </bookViews>
  <sheets>
    <sheet name="汇总表" sheetId="17" r:id="rId1"/>
    <sheet name="项目审核情况汇总第1版元" sheetId="15" state="hidden" r:id="rId2"/>
    <sheet name="项目审核情况汇总第2版元" sheetId="16" state="hidden" r:id="rId3"/>
  </sheets>
  <definedNames>
    <definedName name="_xlnm._FilterDatabase" localSheetId="1" hidden="1">项目审核情况汇总第1版元!$A$3:$M$7</definedName>
    <definedName name="_xlnm._FilterDatabase" localSheetId="0" hidden="1">汇总表!$A$4:$K$4</definedName>
    <definedName name="_xlnm._FilterDatabase" localSheetId="2" hidden="1">项目审核情况汇总第2版元!$A$3:$M$7</definedName>
    <definedName name="_xlnm.Print_Area" localSheetId="1">项目审核情况汇总第1版元!$A$1:$M$7</definedName>
    <definedName name="_xlnm.Print_Area" localSheetId="0">汇总表!$A$1:$K$12</definedName>
    <definedName name="_xlnm.Print_Area" localSheetId="2">项目审核情况汇总第2版元!$A$1:$M$7</definedName>
    <definedName name="_xlnm.Print_Titles" localSheetId="1">项目审核情况汇总第1版元!$1:$3</definedName>
    <definedName name="_xlnm.Print_Titles" localSheetId="0">汇总表!$2:$4</definedName>
    <definedName name="_xlnm.Print_Titles" localSheetId="2">项目审核情况汇总第2版元!$1:$3</definedName>
    <definedName name="明细分类账" localSheetId="1">#REF!</definedName>
    <definedName name="明细分类账" localSheetId="0">#REF!</definedName>
    <definedName name="明细分类账" localSheetId="2">#REF!</definedName>
    <definedName name="明细分类账">#REF!</definedName>
    <definedName name="中科天工" localSheetId="1">#REF!</definedName>
    <definedName name="中科天工" localSheetId="0">#REF!</definedName>
    <definedName name="中科天工" localSheetId="2">#REF!</definedName>
    <definedName name="中科天工">#REF!</definedName>
  </definedNames>
  <calcPr calcId="144525"/>
</workbook>
</file>

<file path=xl/sharedStrings.xml><?xml version="1.0" encoding="utf-8"?>
<sst xmlns="http://schemas.openxmlformats.org/spreadsheetml/2006/main" count="83" uniqueCount="43">
  <si>
    <t>附件4</t>
  </si>
  <si>
    <t>2023年江夏区突破性支持先进制造业高质量发展专项资金汇总表</t>
  </si>
  <si>
    <t>单位：万元</t>
  </si>
  <si>
    <t>序号</t>
  </si>
  <si>
    <t>所属区域</t>
  </si>
  <si>
    <t>企业名称</t>
  </si>
  <si>
    <t>注册地址</t>
  </si>
  <si>
    <t>项目名称</t>
  </si>
  <si>
    <t>所属行业</t>
  </si>
  <si>
    <t>总投资</t>
  </si>
  <si>
    <t>生产性设备购置、改造投资及研发投入</t>
  </si>
  <si>
    <t>2023年主营业收入</t>
  </si>
  <si>
    <t>2023年完税金额</t>
  </si>
  <si>
    <t>联系人及联系方式</t>
  </si>
  <si>
    <t>2020年江夏区突破性支持先进制造业高质量发展专项资金项目审计情况汇总表</t>
  </si>
  <si>
    <t>金额单位：人民币万元</t>
  </si>
  <si>
    <t>申报资投资金额</t>
  </si>
  <si>
    <t>申减投资金额</t>
  </si>
  <si>
    <t>审定投资金额</t>
  </si>
  <si>
    <t>2020年1-11月主营业务收入</t>
  </si>
  <si>
    <t>项目补贴标准</t>
  </si>
  <si>
    <t>项目补贴金额</t>
  </si>
  <si>
    <t>备注</t>
  </si>
  <si>
    <t>博世华域转向系统（武汉）有限公司</t>
  </si>
  <si>
    <t>武汉市江夏区金港中路汽车零部件产业园二期8、9号厂房</t>
  </si>
  <si>
    <t>金港</t>
  </si>
  <si>
    <t>装备制造</t>
  </si>
  <si>
    <t>建设汽车底盘电子控制系统关键零部件-双齿轮电动助力转向系统二期第二阶段项目（蜗杆及转向齿轮国产化项目）</t>
  </si>
  <si>
    <r>
      <rPr>
        <sz val="11"/>
        <color theme="1"/>
        <rFont val="微软雅黑"/>
        <charset val="134"/>
      </rPr>
      <t>详见附件1</t>
    </r>
  </si>
  <si>
    <t>2</t>
  </si>
  <si>
    <t>武汉生物制品研究所有限责任公司</t>
  </si>
  <si>
    <t>武汉市江夏经济开发区幸福工业园</t>
  </si>
  <si>
    <t>郑店</t>
  </si>
  <si>
    <t>生物医药</t>
  </si>
  <si>
    <t>新型疫苗产业化车间建设</t>
  </si>
  <si>
    <r>
      <rPr>
        <sz val="11"/>
        <color theme="1"/>
        <rFont val="微软雅黑"/>
        <charset val="134"/>
      </rPr>
      <t>详见附件27</t>
    </r>
  </si>
  <si>
    <t>3</t>
  </si>
  <si>
    <t>上汽通用汽车有限公司武汉分公司</t>
  </si>
  <si>
    <t>武汉市江夏区郑店街黄金桥工业园6号</t>
  </si>
  <si>
    <t>汽车及零部件生产</t>
  </si>
  <si>
    <t>配套发动机三期项目</t>
  </si>
  <si>
    <r>
      <rPr>
        <sz val="11"/>
        <color theme="1"/>
        <rFont val="微软雅黑"/>
        <charset val="134"/>
      </rPr>
      <t>详见附件28</t>
    </r>
  </si>
  <si>
    <t>合计</t>
  </si>
</sst>
</file>

<file path=xl/styles.xml><?xml version="1.0" encoding="utf-8"?>
<styleSheet xmlns="http://schemas.openxmlformats.org/spreadsheetml/2006/main">
  <numFmts count="23">
    <numFmt numFmtId="176" formatCode="0_ "/>
    <numFmt numFmtId="41" formatCode="_ * #,##0_ ;_ * \-#,##0_ ;_ * &quot;-&quot;_ ;_ @_ "/>
    <numFmt numFmtId="177" formatCode="#,##0.00_ "/>
    <numFmt numFmtId="44" formatCode="_ &quot;￥&quot;* #,##0.00_ ;_ &quot;￥&quot;* \-#,##0.00_ ;_ &quot;￥&quot;* &quot;-&quot;??_ ;_ @_ "/>
    <numFmt numFmtId="178" formatCode="mmm\ dd\,\ yy"/>
    <numFmt numFmtId="179" formatCode="mm\/dd\/yy_)"/>
    <numFmt numFmtId="180" formatCode="_ * #\,##0\.00_ ;_ * \-#\,##0\.00_ ;_ * &quot;-&quot;??_ ;_ @_ "/>
    <numFmt numFmtId="42" formatCode="_ &quot;￥&quot;* #,##0_ ;_ &quot;￥&quot;* \-#,##0_ ;_ &quot;￥&quot;* &quot;-&quot;_ ;_ @_ "/>
    <numFmt numFmtId="181" formatCode="_(&quot;$&quot;* #\,##0\.0_);_(&quot;$&quot;* \(#\,##0\.0\);_(&quot;$&quot;* &quot;-&quot;??_);_(@_)"/>
    <numFmt numFmtId="182" formatCode="0\.000000"/>
    <numFmt numFmtId="183" formatCode="[$-F800]dddd\,\ mmmm\ dd\,\ yyyy"/>
    <numFmt numFmtId="184" formatCode="&quot;\&quot;#\,##0;&quot;\&quot;&quot;\&quot;&quot;\&quot;&quot;\&quot;&quot;\&quot;&quot;\&quot;&quot;\&quot;&quot;\&quot;&quot;\&quot;&quot;\&quot;&quot;\&quot;&quot;\&quot;\-#\,##0"/>
    <numFmt numFmtId="185" formatCode="_-\¥* #\,##0\.00_-;\-\¥* #\,##0\.00_-;_-\¥* &quot;-&quot;??_-;_-@_-"/>
    <numFmt numFmtId="186" formatCode="0\.0"/>
    <numFmt numFmtId="187" formatCode="_([$€-2]* #,##0.00_);_([$€-2]* \(#,##0.00\);_([$€-2]* &quot;-&quot;??_)"/>
    <numFmt numFmtId="188" formatCode="&quot;\&quot;#\,##0;[Red]&quot;\&quot;&quot;\&quot;&quot;\&quot;&quot;\&quot;&quot;\&quot;&quot;\&quot;&quot;\&quot;&quot;\&quot;&quot;\&quot;&quot;\&quot;&quot;\&quot;&quot;\&quot;\-#\,##0"/>
    <numFmt numFmtId="189" formatCode="&quot;$&quot;#\,##0_);[Red]\(&quot;$&quot;#\,##0\)"/>
    <numFmt numFmtId="190" formatCode="&quot;$&quot;#\,##0\.00_);[Red]\(&quot;$&quot;#\,##0\.00\)"/>
    <numFmt numFmtId="43" formatCode="_ * #,##0.00_ ;_ * \-#,##0.00_ ;_ * &quot;-&quot;??_ ;_ @_ "/>
    <numFmt numFmtId="191" formatCode="_(&quot;$&quot;* #\,##0_);_(&quot;$&quot;* \(#\,##0\);_(&quot;$&quot;* &quot;-&quot;??_);_(@_)"/>
    <numFmt numFmtId="192" formatCode="_ &quot;\&quot;* #\,##0\.00_ ;_ &quot;\&quot;* &quot;\&quot;&quot;\&quot;&quot;\&quot;&quot;\&quot;&quot;\&quot;&quot;\&quot;&quot;\&quot;&quot;\&quot;&quot;\&quot;&quot;\&quot;\-#\,##0\.00_ ;_ &quot;\&quot;* &quot;-&quot;??_ ;_ @_ "/>
    <numFmt numFmtId="193" formatCode="_ * #\,##0_ ;_ * \-#\,##0_ ;_ * &quot;-&quot;_ ;_ @_ "/>
    <numFmt numFmtId="194" formatCode="_(&quot;$&quot;* #\,##0\.00_);_(&quot;$&quot;* \(#\,##0\.00\);_(&quot;$&quot;* &quot;-&quot;??_);_(@_)"/>
  </numFmts>
  <fonts count="41">
    <font>
      <sz val="11"/>
      <color theme="1"/>
      <name val="宋体"/>
      <charset val="134"/>
      <scheme val="minor"/>
    </font>
    <font>
      <sz val="10"/>
      <color theme="1"/>
      <name val="微软雅黑"/>
      <charset val="134"/>
    </font>
    <font>
      <sz val="11"/>
      <color theme="1"/>
      <name val="微软雅黑"/>
      <charset val="134"/>
    </font>
    <font>
      <b/>
      <sz val="11"/>
      <color theme="1"/>
      <name val="微软雅黑"/>
      <charset val="134"/>
    </font>
    <font>
      <sz val="18"/>
      <color theme="1"/>
      <name val="微软雅黑"/>
      <charset val="134"/>
    </font>
    <font>
      <sz val="11"/>
      <name val="微软雅黑"/>
      <charset val="134"/>
    </font>
    <font>
      <sz val="11"/>
      <color theme="1"/>
      <name val="方正小标宋简体"/>
      <charset val="134"/>
    </font>
    <font>
      <sz val="20"/>
      <color theme="1"/>
      <name val="方正小标宋简体"/>
      <charset val="134"/>
    </font>
    <font>
      <sz val="11"/>
      <name val="方正小标宋简体"/>
      <charset val="134"/>
    </font>
    <font>
      <sz val="12"/>
      <name val="宋体"/>
      <charset val="134"/>
    </font>
    <font>
      <sz val="12"/>
      <name val="Times New Roman"/>
      <charset val="134"/>
    </font>
    <font>
      <sz val="10"/>
      <name val="MS Sans Serif"/>
      <charset val="134"/>
    </font>
    <font>
      <sz val="11"/>
      <color indexed="8"/>
      <name val="宋体"/>
      <charset val="134"/>
    </font>
    <font>
      <sz val="10"/>
      <name val="宋体"/>
      <charset val="134"/>
    </font>
    <font>
      <sz val="11"/>
      <color theme="0"/>
      <name val="宋体"/>
      <charset val="0"/>
      <scheme val="minor"/>
    </font>
    <font>
      <sz val="11"/>
      <color theme="1"/>
      <name val="宋体"/>
      <charset val="0"/>
      <scheme val="minor"/>
    </font>
    <font>
      <sz val="11"/>
      <name val="ＭＳ Ｐゴシック"/>
      <charset val="134"/>
    </font>
    <font>
      <b/>
      <sz val="11"/>
      <color theme="3"/>
      <name val="宋体"/>
      <charset val="134"/>
      <scheme val="minor"/>
    </font>
    <font>
      <sz val="10"/>
      <name val="Arial"/>
      <charset val="134"/>
    </font>
    <font>
      <b/>
      <sz val="11"/>
      <color theme="1"/>
      <name val="宋体"/>
      <charset val="0"/>
      <scheme val="minor"/>
    </font>
    <font>
      <b/>
      <sz val="13"/>
      <color theme="3"/>
      <name val="宋体"/>
      <charset val="134"/>
      <scheme val="minor"/>
    </font>
    <font>
      <sz val="10"/>
      <name val="Times New Roman"/>
      <charset val="134"/>
    </font>
    <font>
      <b/>
      <sz val="12"/>
      <name val="Arial"/>
      <charset val="134"/>
    </font>
    <font>
      <sz val="11"/>
      <color rgb="FFFF0000"/>
      <name val="宋体"/>
      <charset val="0"/>
      <scheme val="minor"/>
    </font>
    <font>
      <u/>
      <sz val="11"/>
      <color rgb="FF0000FF"/>
      <name val="宋体"/>
      <charset val="0"/>
      <scheme val="minor"/>
    </font>
    <font>
      <b/>
      <sz val="11"/>
      <color rgb="FFFFFFFF"/>
      <name val="宋体"/>
      <charset val="0"/>
      <scheme val="minor"/>
    </font>
    <font>
      <sz val="8"/>
      <name val="Times New Roman"/>
      <charset val="134"/>
    </font>
    <font>
      <sz val="11"/>
      <color rgb="FF3F3F76"/>
      <name val="宋体"/>
      <charset val="0"/>
      <scheme val="minor"/>
    </font>
    <font>
      <sz val="11"/>
      <name val="蹈框"/>
      <charset val="134"/>
    </font>
    <font>
      <sz val="11"/>
      <color rgb="FF006100"/>
      <name val="宋体"/>
      <charset val="0"/>
      <scheme val="minor"/>
    </font>
    <font>
      <i/>
      <sz val="11"/>
      <color rgb="FF7F7F7F"/>
      <name val="宋体"/>
      <charset val="0"/>
      <scheme val="minor"/>
    </font>
    <font>
      <b/>
      <sz val="18"/>
      <color theme="3"/>
      <name val="宋体"/>
      <charset val="134"/>
      <scheme val="minor"/>
    </font>
    <font>
      <sz val="12"/>
      <name val="바탕체"/>
      <charset val="134"/>
    </font>
    <font>
      <b/>
      <sz val="15"/>
      <color theme="3"/>
      <name val="宋体"/>
      <charset val="134"/>
      <scheme val="minor"/>
    </font>
    <font>
      <u/>
      <sz val="11"/>
      <color rgb="FF800080"/>
      <name val="宋体"/>
      <charset val="0"/>
      <scheme val="minor"/>
    </font>
    <font>
      <sz val="11"/>
      <color rgb="FF9C6500"/>
      <name val="宋体"/>
      <charset val="0"/>
      <scheme val="minor"/>
    </font>
    <font>
      <sz val="11"/>
      <color rgb="FFFA7D00"/>
      <name val="宋体"/>
      <charset val="0"/>
      <scheme val="minor"/>
    </font>
    <font>
      <sz val="11"/>
      <color theme="1"/>
      <name val="Tahoma"/>
      <charset val="134"/>
    </font>
    <font>
      <b/>
      <sz val="11"/>
      <color rgb="FFFA7D00"/>
      <name val="宋体"/>
      <charset val="0"/>
      <scheme val="minor"/>
    </font>
    <font>
      <sz val="11"/>
      <color rgb="FF9C000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8" tint="0.799981688894314"/>
        <bgColor indexed="64"/>
      </patternFill>
    </fill>
    <fill>
      <patternFill patternType="solid">
        <fgColor theme="8"/>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6"/>
        <bgColor indexed="64"/>
      </patternFill>
    </fill>
    <fill>
      <patternFill patternType="solid">
        <fgColor rgb="FFFFCC99"/>
        <bgColor indexed="64"/>
      </patternFill>
    </fill>
    <fill>
      <patternFill patternType="solid">
        <fgColor rgb="FFC6EF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rgb="FFFFC7CE"/>
        <bgColor indexed="64"/>
      </patternFill>
    </fill>
    <fill>
      <patternFill patternType="solid">
        <fgColor theme="6" tint="0.799981688894314"/>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medium">
        <color auto="1"/>
      </top>
      <bottom style="medium">
        <color auto="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141">
    <xf numFmtId="183" fontId="0" fillId="0" borderId="0"/>
    <xf numFmtId="186" fontId="11" fillId="0" borderId="0" applyFill="0" applyBorder="0" applyAlignment="0"/>
    <xf numFmtId="183" fontId="18" fillId="0" borderId="0"/>
    <xf numFmtId="182" fontId="11" fillId="0" borderId="0" applyFill="0" applyBorder="0" applyAlignment="0"/>
    <xf numFmtId="43" fontId="0" fillId="0" borderId="0" applyFont="0" applyFill="0" applyBorder="0" applyAlignment="0" applyProtection="0">
      <alignment vertical="center"/>
    </xf>
    <xf numFmtId="192" fontId="9" fillId="0" borderId="0" applyFont="0" applyFill="0" applyBorder="0" applyAlignment="0" applyProtection="0"/>
    <xf numFmtId="183" fontId="37" fillId="0" borderId="0"/>
    <xf numFmtId="43" fontId="18" fillId="0" borderId="0" applyFont="0" applyFill="0" applyBorder="0" applyAlignment="0" applyProtection="0"/>
    <xf numFmtId="179" fontId="9" fillId="0" borderId="0" applyFont="0" applyFill="0" applyBorder="0" applyAlignment="0" applyProtection="0"/>
    <xf numFmtId="183" fontId="21" fillId="0" borderId="0"/>
    <xf numFmtId="187" fontId="9" fillId="0" borderId="0"/>
    <xf numFmtId="193" fontId="21" fillId="0" borderId="0" applyFont="0" applyFill="0" applyBorder="0" applyAlignment="0" applyProtection="0"/>
    <xf numFmtId="180" fontId="21" fillId="0" borderId="0" applyFont="0" applyFill="0" applyBorder="0" applyAlignment="0" applyProtection="0"/>
    <xf numFmtId="43" fontId="9" fillId="0" borderId="0" applyFont="0" applyFill="0" applyBorder="0" applyAlignment="0" applyProtection="0"/>
    <xf numFmtId="183" fontId="32" fillId="0" borderId="0"/>
    <xf numFmtId="186" fontId="11" fillId="0" borderId="0" applyFill="0" applyBorder="0" applyAlignment="0"/>
    <xf numFmtId="43" fontId="9" fillId="0" borderId="0" applyFont="0" applyFill="0" applyBorder="0" applyAlignment="0" applyProtection="0"/>
    <xf numFmtId="43" fontId="0" fillId="0" borderId="0" applyFont="0" applyFill="0" applyBorder="0" applyAlignment="0" applyProtection="0">
      <alignment vertical="center"/>
    </xf>
    <xf numFmtId="38" fontId="16" fillId="0" borderId="0" applyFont="0" applyFill="0" applyBorder="0" applyAlignment="0" applyProtection="0"/>
    <xf numFmtId="40" fontId="16" fillId="0" borderId="0" applyFont="0" applyFill="0" applyBorder="0" applyAlignment="0" applyProtection="0"/>
    <xf numFmtId="43" fontId="0" fillId="0" borderId="0" applyFont="0" applyFill="0" applyBorder="0" applyAlignment="0" applyProtection="0">
      <alignment vertical="center"/>
    </xf>
    <xf numFmtId="183" fontId="28" fillId="0" borderId="0"/>
    <xf numFmtId="183" fontId="18" fillId="0" borderId="0" applyNumberFormat="0" applyFill="0" applyBorder="0" applyAlignment="0" applyProtection="0">
      <alignment vertical="center"/>
    </xf>
    <xf numFmtId="183" fontId="0" fillId="0" borderId="0"/>
    <xf numFmtId="183" fontId="0" fillId="0" borderId="0"/>
    <xf numFmtId="43" fontId="9" fillId="0" borderId="0" applyFont="0" applyFill="0" applyBorder="0" applyAlignment="0" applyProtection="0">
      <alignment vertical="center"/>
    </xf>
    <xf numFmtId="0" fontId="18" fillId="0" borderId="0"/>
    <xf numFmtId="182" fontId="11" fillId="0" borderId="0" applyFill="0" applyBorder="0" applyAlignment="0"/>
    <xf numFmtId="182" fontId="11" fillId="0" borderId="0" applyFill="0" applyBorder="0" applyAlignment="0"/>
    <xf numFmtId="183" fontId="12" fillId="0" borderId="0">
      <alignment vertical="center"/>
    </xf>
    <xf numFmtId="183" fontId="0" fillId="0" borderId="0"/>
    <xf numFmtId="185" fontId="9" fillId="0" borderId="0" applyFill="0" applyBorder="0" applyAlignment="0"/>
    <xf numFmtId="185" fontId="9" fillId="0" borderId="0" applyFill="0" applyBorder="0" applyAlignment="0"/>
    <xf numFmtId="185" fontId="9" fillId="0" borderId="0" applyFill="0" applyBorder="0" applyAlignment="0"/>
    <xf numFmtId="0" fontId="14" fillId="13" borderId="0" applyNumberFormat="0" applyBorder="0" applyAlignment="0" applyProtection="0">
      <alignment vertical="center"/>
    </xf>
    <xf numFmtId="182" fontId="11" fillId="0" borderId="0" applyFill="0" applyBorder="0" applyAlignment="0"/>
    <xf numFmtId="0" fontId="15" fillId="17" borderId="0" applyNumberFormat="0" applyBorder="0" applyAlignment="0" applyProtection="0">
      <alignment vertical="center"/>
    </xf>
    <xf numFmtId="0" fontId="14" fillId="18" borderId="0" applyNumberFormat="0" applyBorder="0" applyAlignment="0" applyProtection="0">
      <alignment vertical="center"/>
    </xf>
    <xf numFmtId="183" fontId="18" fillId="0" borderId="0"/>
    <xf numFmtId="190" fontId="11" fillId="0" borderId="0" applyFont="0" applyFill="0" applyBorder="0" applyAlignment="0" applyProtection="0"/>
    <xf numFmtId="182" fontId="11" fillId="0" borderId="0" applyFill="0" applyBorder="0" applyAlignment="0"/>
    <xf numFmtId="0" fontId="15" fillId="20" borderId="0" applyNumberFormat="0" applyBorder="0" applyAlignment="0" applyProtection="0">
      <alignment vertical="center"/>
    </xf>
    <xf numFmtId="0" fontId="14" fillId="22" borderId="0" applyNumberFormat="0" applyBorder="0" applyAlignment="0" applyProtection="0">
      <alignment vertical="center"/>
    </xf>
    <xf numFmtId="192" fontId="9" fillId="0" borderId="0" applyFill="0" applyBorder="0" applyAlignment="0"/>
    <xf numFmtId="0" fontId="35" fillId="23" borderId="0" applyNumberFormat="0" applyBorder="0" applyAlignment="0" applyProtection="0">
      <alignment vertical="center"/>
    </xf>
    <xf numFmtId="184" fontId="9" fillId="0" borderId="0" applyFill="0" applyBorder="0" applyAlignment="0"/>
    <xf numFmtId="0" fontId="14" fillId="24" borderId="0" applyNumberFormat="0" applyBorder="0" applyAlignment="0" applyProtection="0">
      <alignment vertical="center"/>
    </xf>
    <xf numFmtId="0" fontId="17" fillId="0" borderId="0" applyNumberFormat="0" applyFill="0" applyBorder="0" applyAlignment="0" applyProtection="0">
      <alignment vertical="center"/>
    </xf>
    <xf numFmtId="183" fontId="0" fillId="0" borderId="0"/>
    <xf numFmtId="0" fontId="29" fillId="15" borderId="0" applyNumberFormat="0" applyBorder="0" applyAlignment="0" applyProtection="0">
      <alignment vertical="center"/>
    </xf>
    <xf numFmtId="0" fontId="31" fillId="0" borderId="0" applyNumberFormat="0" applyFill="0" applyBorder="0" applyAlignment="0" applyProtection="0">
      <alignment vertical="center"/>
    </xf>
    <xf numFmtId="183" fontId="22" fillId="0" borderId="13" applyNumberFormat="0" applyAlignment="0" applyProtection="0">
      <alignment horizontal="left" vertical="center"/>
    </xf>
    <xf numFmtId="192" fontId="9" fillId="0" borderId="0" applyFill="0" applyBorder="0" applyAlignment="0"/>
    <xf numFmtId="0" fontId="14" fillId="10" borderId="0" applyNumberFormat="0" applyBorder="0" applyAlignment="0" applyProtection="0">
      <alignment vertical="center"/>
    </xf>
    <xf numFmtId="183" fontId="0" fillId="0" borderId="0"/>
    <xf numFmtId="0" fontId="14" fillId="25" borderId="0" applyNumberFormat="0" applyBorder="0" applyAlignment="0" applyProtection="0">
      <alignment vertical="center"/>
    </xf>
    <xf numFmtId="0" fontId="36" fillId="0" borderId="14" applyNumberFormat="0" applyFill="0" applyAlignment="0" applyProtection="0">
      <alignment vertical="center"/>
    </xf>
    <xf numFmtId="193" fontId="18" fillId="0" borderId="0" applyFont="0" applyFill="0" applyBorder="0" applyAlignment="0" applyProtection="0"/>
    <xf numFmtId="188" fontId="9" fillId="0" borderId="0" applyFill="0" applyBorder="0" applyAlignment="0"/>
    <xf numFmtId="0" fontId="25" fillId="11" borderId="11" applyNumberFormat="0" applyAlignment="0" applyProtection="0">
      <alignment vertical="center"/>
    </xf>
    <xf numFmtId="193" fontId="10" fillId="0" borderId="0" applyFont="0" applyFill="0" applyBorder="0" applyAlignment="0" applyProtection="0"/>
    <xf numFmtId="0" fontId="0" fillId="0" borderId="0">
      <alignment vertical="center"/>
    </xf>
    <xf numFmtId="9" fontId="0" fillId="0" borderId="0" applyFont="0" applyFill="0" applyBorder="0" applyAlignment="0" applyProtection="0">
      <alignment vertical="center"/>
    </xf>
    <xf numFmtId="0" fontId="15" fillId="27" borderId="0" applyNumberFormat="0" applyBorder="0" applyAlignment="0" applyProtection="0">
      <alignment vertical="center"/>
    </xf>
    <xf numFmtId="0" fontId="14" fillId="19" borderId="0" applyNumberFormat="0" applyBorder="0" applyAlignment="0" applyProtection="0">
      <alignment vertical="center"/>
    </xf>
    <xf numFmtId="41" fontId="0" fillId="0" borderId="0" applyFont="0" applyFill="0" applyBorder="0" applyAlignment="0" applyProtection="0">
      <alignment vertical="center"/>
    </xf>
    <xf numFmtId="180" fontId="18" fillId="0" borderId="0" applyFont="0" applyFill="0" applyBorder="0" applyAlignment="0" applyProtection="0"/>
    <xf numFmtId="0" fontId="34" fillId="0" borderId="0" applyNumberFormat="0" applyFill="0" applyBorder="0" applyAlignment="0" applyProtection="0">
      <alignment vertical="center"/>
    </xf>
    <xf numFmtId="184" fontId="9" fillId="0" borderId="0" applyFill="0" applyBorder="0" applyAlignment="0"/>
    <xf numFmtId="0" fontId="38" fillId="29" borderId="12" applyNumberFormat="0" applyAlignment="0" applyProtection="0">
      <alignment vertical="center"/>
    </xf>
    <xf numFmtId="0" fontId="15" fillId="30" borderId="0" applyNumberFormat="0" applyBorder="0" applyAlignment="0" applyProtection="0">
      <alignment vertical="center"/>
    </xf>
    <xf numFmtId="192" fontId="9" fillId="0" borderId="0" applyFill="0" applyBorder="0" applyAlignment="0"/>
    <xf numFmtId="0" fontId="39" fillId="31" borderId="0" applyNumberFormat="0" applyBorder="0" applyAlignment="0" applyProtection="0">
      <alignment vertical="center"/>
    </xf>
    <xf numFmtId="44" fontId="0" fillId="0" borderId="0" applyFont="0" applyFill="0" applyBorder="0" applyAlignment="0" applyProtection="0">
      <alignment vertical="center"/>
    </xf>
    <xf numFmtId="188" fontId="9" fillId="0" borderId="0" applyFill="0" applyBorder="0" applyAlignment="0"/>
    <xf numFmtId="0" fontId="15" fillId="32" borderId="0" applyNumberFormat="0" applyBorder="0" applyAlignment="0" applyProtection="0">
      <alignment vertical="center"/>
    </xf>
    <xf numFmtId="192" fontId="9" fillId="0" borderId="0" applyFill="0" applyBorder="0" applyAlignment="0"/>
    <xf numFmtId="192" fontId="9" fillId="0" borderId="0" applyFont="0" applyFill="0" applyBorder="0" applyAlignment="0" applyProtection="0"/>
    <xf numFmtId="0" fontId="14" fillId="26" borderId="0" applyNumberFormat="0" applyBorder="0" applyAlignment="0" applyProtection="0">
      <alignment vertical="center"/>
    </xf>
    <xf numFmtId="0" fontId="24" fillId="0" borderId="0" applyNumberFormat="0" applyFill="0" applyBorder="0" applyAlignment="0" applyProtection="0">
      <alignment vertical="center"/>
    </xf>
    <xf numFmtId="0" fontId="33" fillId="0" borderId="8" applyNumberFormat="0" applyFill="0" applyAlignment="0" applyProtection="0">
      <alignment vertical="center"/>
    </xf>
    <xf numFmtId="188" fontId="9" fillId="0" borderId="0" applyFill="0" applyBorder="0" applyAlignment="0"/>
    <xf numFmtId="185" fontId="9" fillId="0" borderId="0" applyFill="0" applyBorder="0" applyAlignment="0"/>
    <xf numFmtId="183" fontId="16" fillId="0" borderId="0" applyFont="0" applyFill="0" applyBorder="0" applyAlignment="0" applyProtection="0"/>
    <xf numFmtId="192" fontId="9" fillId="0" borderId="0" applyFont="0" applyFill="0" applyBorder="0" applyAlignment="0" applyProtection="0"/>
    <xf numFmtId="0" fontId="27" fillId="14" borderId="12" applyNumberFormat="0" applyAlignment="0" applyProtection="0">
      <alignment vertical="center"/>
    </xf>
    <xf numFmtId="0" fontId="14" fillId="8" borderId="0" applyNumberFormat="0" applyBorder="0" applyAlignment="0" applyProtection="0">
      <alignment vertical="center"/>
    </xf>
    <xf numFmtId="0" fontId="15" fillId="7" borderId="0" applyNumberFormat="0" applyBorder="0" applyAlignment="0" applyProtection="0">
      <alignment vertical="center"/>
    </xf>
    <xf numFmtId="189" fontId="11" fillId="0" borderId="0" applyFont="0" applyFill="0" applyBorder="0" applyAlignment="0" applyProtection="0"/>
    <xf numFmtId="192" fontId="9" fillId="0" borderId="0" applyFont="0" applyFill="0" applyBorder="0" applyAlignment="0" applyProtection="0"/>
    <xf numFmtId="0" fontId="23" fillId="0" borderId="0" applyNumberFormat="0" applyFill="0" applyBorder="0" applyAlignment="0" applyProtection="0">
      <alignment vertical="center"/>
    </xf>
    <xf numFmtId="183" fontId="22" fillId="0" borderId="10">
      <alignment horizontal="left" vertical="center"/>
    </xf>
    <xf numFmtId="192" fontId="9" fillId="0" borderId="0" applyFont="0" applyFill="0" applyBorder="0" applyAlignment="0" applyProtection="0"/>
    <xf numFmtId="183" fontId="21" fillId="0" borderId="0"/>
    <xf numFmtId="0" fontId="0" fillId="6" borderId="9" applyNumberFormat="0" applyFont="0" applyAlignment="0" applyProtection="0">
      <alignment vertical="center"/>
    </xf>
    <xf numFmtId="0" fontId="14" fillId="5" borderId="0" applyNumberFormat="0" applyBorder="0" applyAlignment="0" applyProtection="0">
      <alignment vertical="center"/>
    </xf>
    <xf numFmtId="0" fontId="20" fillId="0" borderId="8" applyNumberFormat="0" applyFill="0" applyAlignment="0" applyProtection="0">
      <alignment vertical="center"/>
    </xf>
    <xf numFmtId="192" fontId="9" fillId="0" borderId="0" applyFill="0" applyBorder="0" applyAlignment="0"/>
    <xf numFmtId="183" fontId="26" fillId="0" borderId="0">
      <alignment horizontal="center" wrapText="1"/>
      <protection locked="0"/>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9" fontId="0" fillId="0" borderId="0" applyFont="0" applyFill="0" applyBorder="0" applyAlignment="0" applyProtection="0">
      <alignment vertical="center"/>
    </xf>
    <xf numFmtId="184" fontId="9" fillId="0" borderId="0" applyFill="0" applyBorder="0" applyAlignment="0"/>
    <xf numFmtId="188" fontId="9" fillId="0" borderId="0" applyFill="0" applyBorder="0" applyAlignment="0"/>
    <xf numFmtId="0" fontId="19" fillId="0" borderId="7" applyNumberFormat="0" applyFill="0" applyAlignment="0" applyProtection="0">
      <alignment vertical="center"/>
    </xf>
    <xf numFmtId="194" fontId="18" fillId="0" borderId="0" applyFont="0" applyFill="0" applyBorder="0" applyAlignment="0" applyProtection="0"/>
    <xf numFmtId="192" fontId="9" fillId="0" borderId="0" applyFill="0" applyBorder="0" applyAlignment="0"/>
    <xf numFmtId="0" fontId="30" fillId="0" borderId="0" applyNumberFormat="0" applyFill="0" applyBorder="0" applyAlignment="0" applyProtection="0">
      <alignment vertical="center"/>
    </xf>
    <xf numFmtId="192" fontId="9" fillId="0" borderId="0" applyFill="0" applyBorder="0" applyAlignment="0"/>
    <xf numFmtId="180" fontId="10" fillId="0" borderId="0" applyFont="0" applyFill="0" applyBorder="0" applyAlignment="0" applyProtection="0"/>
    <xf numFmtId="0" fontId="17" fillId="0" borderId="6" applyNumberFormat="0" applyFill="0" applyAlignment="0" applyProtection="0">
      <alignment vertical="center"/>
    </xf>
    <xf numFmtId="192" fontId="9" fillId="0" borderId="0" applyFill="0" applyBorder="0" applyAlignment="0"/>
    <xf numFmtId="183" fontId="0" fillId="0" borderId="0"/>
    <xf numFmtId="9" fontId="0" fillId="0" borderId="0" applyFont="0" applyFill="0" applyBorder="0" applyAlignment="0" applyProtection="0">
      <alignment vertical="center"/>
    </xf>
    <xf numFmtId="0" fontId="40" fillId="29" borderId="15" applyNumberFormat="0" applyAlignment="0" applyProtection="0">
      <alignment vertical="center"/>
    </xf>
    <xf numFmtId="0" fontId="15" fillId="12" borderId="0" applyNumberFormat="0" applyBorder="0" applyAlignment="0" applyProtection="0">
      <alignment vertical="center"/>
    </xf>
    <xf numFmtId="183" fontId="16" fillId="0" borderId="0" applyFont="0" applyFill="0" applyBorder="0" applyAlignment="0" applyProtection="0"/>
    <xf numFmtId="191" fontId="9" fillId="0" borderId="0" applyFont="0" applyFill="0" applyBorder="0" applyAlignment="0" applyProtection="0"/>
    <xf numFmtId="0" fontId="14" fillId="4" borderId="0" applyNumberFormat="0" applyBorder="0" applyAlignment="0" applyProtection="0">
      <alignment vertical="center"/>
    </xf>
    <xf numFmtId="183" fontId="9" fillId="0" borderId="0">
      <alignment vertical="center"/>
    </xf>
    <xf numFmtId="186" fontId="11" fillId="0" borderId="0" applyFill="0" applyBorder="0" applyAlignment="0"/>
    <xf numFmtId="0" fontId="15" fillId="3" borderId="0" applyNumberFormat="0" applyBorder="0" applyAlignment="0" applyProtection="0">
      <alignment vertical="center"/>
    </xf>
    <xf numFmtId="9" fontId="18" fillId="0" borderId="0" applyFont="0" applyFill="0" applyBorder="0" applyAlignment="0" applyProtection="0"/>
    <xf numFmtId="42" fontId="0" fillId="0" borderId="0" applyFont="0" applyFill="0" applyBorder="0" applyAlignment="0" applyProtection="0">
      <alignment vertical="center"/>
    </xf>
    <xf numFmtId="0" fontId="15" fillId="16" borderId="0" applyNumberFormat="0" applyBorder="0" applyAlignment="0" applyProtection="0">
      <alignment vertical="center"/>
    </xf>
    <xf numFmtId="0" fontId="14" fillId="2" borderId="0" applyNumberFormat="0" applyBorder="0" applyAlignment="0" applyProtection="0">
      <alignment vertical="center"/>
    </xf>
    <xf numFmtId="183" fontId="13" fillId="0" borderId="0"/>
    <xf numFmtId="0" fontId="15" fillId="9" borderId="0" applyNumberFormat="0" applyBorder="0" applyAlignment="0" applyProtection="0">
      <alignment vertical="center"/>
    </xf>
    <xf numFmtId="0" fontId="15" fillId="21" borderId="0" applyNumberFormat="0" applyBorder="0" applyAlignment="0" applyProtection="0">
      <alignment vertical="center"/>
    </xf>
    <xf numFmtId="181" fontId="9" fillId="0" borderId="0" applyFont="0" applyFill="0" applyBorder="0" applyAlignment="0" applyProtection="0"/>
    <xf numFmtId="43" fontId="9" fillId="0" borderId="0" applyFont="0" applyFill="0" applyBorder="0" applyAlignment="0" applyProtection="0"/>
    <xf numFmtId="183" fontId="12" fillId="0" borderId="0">
      <alignment vertical="center"/>
    </xf>
    <xf numFmtId="182" fontId="11" fillId="0" borderId="0" applyFill="0" applyBorder="0" applyAlignment="0"/>
    <xf numFmtId="183" fontId="10" fillId="0" borderId="0"/>
    <xf numFmtId="184" fontId="9" fillId="0" borderId="0" applyFill="0" applyBorder="0" applyAlignment="0"/>
    <xf numFmtId="192" fontId="9" fillId="0" borderId="0" applyFill="0" applyBorder="0" applyAlignment="0"/>
    <xf numFmtId="192" fontId="9" fillId="0" borderId="0" applyFill="0" applyBorder="0" applyAlignment="0"/>
    <xf numFmtId="178" fontId="9" fillId="0" borderId="0" applyFont="0" applyFill="0" applyBorder="0" applyAlignment="0" applyProtection="0"/>
    <xf numFmtId="184" fontId="9" fillId="0" borderId="0" applyFill="0" applyBorder="0" applyAlignment="0"/>
    <xf numFmtId="188" fontId="9" fillId="0" borderId="0" applyFill="0" applyBorder="0" applyAlignment="0"/>
    <xf numFmtId="185" fontId="9" fillId="0" borderId="0" applyFill="0" applyBorder="0" applyAlignment="0"/>
  </cellStyleXfs>
  <cellXfs count="44">
    <xf numFmtId="183" fontId="0" fillId="0" borderId="0" xfId="0"/>
    <xf numFmtId="183" fontId="1" fillId="0" borderId="0" xfId="0" applyFont="1" applyFill="1" applyBorder="1"/>
    <xf numFmtId="183" fontId="2" fillId="0" borderId="0" xfId="0" applyFont="1" applyFill="1" applyAlignment="1">
      <alignment wrapText="1"/>
    </xf>
    <xf numFmtId="183" fontId="2" fillId="0" borderId="0" xfId="0" applyFont="1" applyFill="1"/>
    <xf numFmtId="183" fontId="3" fillId="0" borderId="0" xfId="0" applyFont="1" applyFill="1"/>
    <xf numFmtId="183" fontId="1" fillId="0" borderId="0" xfId="0" applyFont="1" applyFill="1"/>
    <xf numFmtId="183" fontId="1" fillId="0" borderId="0" xfId="0" applyFont="1" applyFill="1" applyAlignment="1">
      <alignment horizontal="left" vertical="center"/>
    </xf>
    <xf numFmtId="183" fontId="1" fillId="0" borderId="0" xfId="0" applyFont="1" applyFill="1" applyAlignment="1">
      <alignment horizontal="left"/>
    </xf>
    <xf numFmtId="183" fontId="4" fillId="0" borderId="0" xfId="0" applyFont="1" applyFill="1" applyBorder="1" applyAlignment="1">
      <alignment horizontal="center" vertical="center" wrapText="1"/>
    </xf>
    <xf numFmtId="183" fontId="1" fillId="0" borderId="1" xfId="0" applyFont="1" applyFill="1" applyBorder="1" applyAlignment="1">
      <alignment horizontal="center" vertical="center" wrapText="1"/>
    </xf>
    <xf numFmtId="183" fontId="1" fillId="0" borderId="1" xfId="0" applyFont="1" applyFill="1" applyBorder="1" applyAlignment="1">
      <alignment horizontal="center" vertical="center"/>
    </xf>
    <xf numFmtId="183" fontId="2" fillId="0" borderId="2" xfId="0" applyFont="1" applyFill="1" applyBorder="1" applyAlignment="1">
      <alignment horizontal="center" vertical="center" wrapText="1"/>
    </xf>
    <xf numFmtId="183" fontId="5" fillId="0" borderId="3" xfId="0" applyFont="1" applyFill="1" applyBorder="1" applyAlignment="1">
      <alignment horizontal="center" vertical="center" wrapText="1" shrinkToFit="1"/>
    </xf>
    <xf numFmtId="49" fontId="2" fillId="0" borderId="2" xfId="0" applyNumberFormat="1" applyFont="1" applyFill="1" applyBorder="1" applyAlignment="1">
      <alignment horizontal="center" vertical="center"/>
    </xf>
    <xf numFmtId="183" fontId="3" fillId="0" borderId="2" xfId="0" applyFont="1" applyFill="1" applyBorder="1"/>
    <xf numFmtId="183" fontId="3" fillId="0" borderId="2" xfId="0" applyFont="1" applyFill="1" applyBorder="1" applyAlignment="1">
      <alignment horizontal="center" vertical="center"/>
    </xf>
    <xf numFmtId="183" fontId="2" fillId="0" borderId="0" xfId="0" applyFont="1" applyFill="1" applyAlignment="1">
      <alignment horizontal="left" vertical="center"/>
    </xf>
    <xf numFmtId="183" fontId="2" fillId="0" borderId="0" xfId="0" applyFont="1" applyFill="1" applyAlignment="1">
      <alignment horizontal="left"/>
    </xf>
    <xf numFmtId="183" fontId="1" fillId="0" borderId="0" xfId="0" applyFont="1" applyFill="1" applyBorder="1" applyAlignment="1">
      <alignment horizontal="center" vertical="center"/>
    </xf>
    <xf numFmtId="183" fontId="2" fillId="0" borderId="4" xfId="0" applyFont="1" applyFill="1" applyBorder="1" applyAlignment="1">
      <alignment horizontal="center" vertical="center" wrapText="1"/>
    </xf>
    <xf numFmtId="183" fontId="2" fillId="0" borderId="5" xfId="0" applyFont="1" applyFill="1" applyBorder="1" applyAlignment="1">
      <alignment horizontal="center" vertical="center" wrapText="1"/>
    </xf>
    <xf numFmtId="43" fontId="2" fillId="0" borderId="2" xfId="99" applyFont="1" applyFill="1" applyBorder="1" applyAlignment="1">
      <alignment horizontal="right" vertical="center" shrinkToFit="1"/>
    </xf>
    <xf numFmtId="177" fontId="2" fillId="0" borderId="2" xfId="0" applyNumberFormat="1" applyFont="1" applyFill="1" applyBorder="1" applyAlignment="1">
      <alignment vertical="center" shrinkToFit="1"/>
    </xf>
    <xf numFmtId="43" fontId="2" fillId="0" borderId="2" xfId="99" applyFont="1" applyFill="1" applyBorder="1" applyAlignment="1">
      <alignment horizontal="center" vertical="center" shrinkToFit="1"/>
    </xf>
    <xf numFmtId="43" fontId="3" fillId="0" borderId="2" xfId="99" applyFont="1" applyFill="1" applyBorder="1" applyAlignment="1">
      <alignment vertical="center" shrinkToFit="1"/>
    </xf>
    <xf numFmtId="183" fontId="1" fillId="0" borderId="0" xfId="0" applyFont="1" applyFill="1" applyAlignment="1">
      <alignment shrinkToFit="1"/>
    </xf>
    <xf numFmtId="43" fontId="1" fillId="0" borderId="0" xfId="99" applyFont="1" applyFill="1" applyAlignment="1">
      <alignment shrinkToFit="1"/>
    </xf>
    <xf numFmtId="183" fontId="2" fillId="0" borderId="3" xfId="0" applyFont="1" applyFill="1" applyBorder="1" applyAlignment="1">
      <alignment horizontal="center" vertical="center" wrapText="1"/>
    </xf>
    <xf numFmtId="9" fontId="2" fillId="0" borderId="2" xfId="99" applyNumberFormat="1" applyFont="1" applyFill="1" applyBorder="1" applyAlignment="1">
      <alignment horizontal="center" vertical="center" shrinkToFit="1"/>
    </xf>
    <xf numFmtId="43" fontId="2" fillId="0" borderId="0" xfId="0" applyNumberFormat="1" applyFont="1" applyFill="1"/>
    <xf numFmtId="183" fontId="1" fillId="0" borderId="1" xfId="0" applyFont="1" applyFill="1" applyBorder="1" applyAlignment="1">
      <alignment horizontal="right" vertical="center"/>
    </xf>
    <xf numFmtId="43" fontId="2" fillId="0" borderId="0" xfId="99" applyFont="1" applyFill="1" applyAlignment="1"/>
    <xf numFmtId="183" fontId="6" fillId="0" borderId="0" xfId="0" applyFont="1" applyFill="1" applyAlignment="1">
      <alignment wrapText="1"/>
    </xf>
    <xf numFmtId="183" fontId="7" fillId="0" borderId="0" xfId="0" applyFont="1" applyFill="1" applyAlignment="1">
      <alignment horizontal="center" vertical="center" wrapText="1"/>
    </xf>
    <xf numFmtId="183" fontId="6" fillId="0" borderId="2" xfId="0" applyFont="1" applyFill="1" applyBorder="1" applyAlignment="1">
      <alignment horizontal="center" vertical="center" wrapText="1"/>
    </xf>
    <xf numFmtId="183" fontId="8" fillId="0" borderId="2" xfId="0" applyFont="1" applyFill="1" applyBorder="1" applyAlignment="1">
      <alignment horizontal="center" vertical="center" wrapText="1" shrinkToFit="1"/>
    </xf>
    <xf numFmtId="176" fontId="1" fillId="0" borderId="2" xfId="0" applyNumberFormat="1" applyFont="1" applyFill="1" applyBorder="1" applyAlignment="1">
      <alignment horizontal="center" vertical="center" wrapText="1"/>
    </xf>
    <xf numFmtId="183" fontId="1" fillId="0" borderId="2" xfId="0" applyFont="1" applyFill="1" applyBorder="1"/>
    <xf numFmtId="183" fontId="1" fillId="0" borderId="2" xfId="0" applyFont="1" applyFill="1" applyBorder="1" applyAlignment="1">
      <alignment horizontal="left" vertical="center"/>
    </xf>
    <xf numFmtId="183" fontId="1" fillId="0" borderId="2" xfId="0" applyFont="1" applyFill="1" applyBorder="1" applyAlignment="1">
      <alignment horizontal="left"/>
    </xf>
    <xf numFmtId="183" fontId="6" fillId="0" borderId="2" xfId="0" applyFont="1" applyBorder="1" applyAlignment="1">
      <alignment horizontal="center" vertical="center" wrapText="1"/>
    </xf>
    <xf numFmtId="183" fontId="1" fillId="0" borderId="2" xfId="0" applyFont="1" applyFill="1" applyBorder="1" applyAlignment="1">
      <alignment shrinkToFit="1"/>
    </xf>
    <xf numFmtId="183" fontId="1" fillId="0" borderId="0" xfId="0" applyFont="1" applyFill="1" applyBorder="1" applyAlignment="1">
      <alignment horizontal="center"/>
    </xf>
    <xf numFmtId="183" fontId="6" fillId="0" borderId="0" xfId="0" applyFont="1" applyFill="1" applyAlignment="1">
      <alignment horizontal="center" vertical="center" wrapText="1"/>
    </xf>
  </cellXfs>
  <cellStyles count="141">
    <cellStyle name="常规" xfId="0" builtinId="0"/>
    <cellStyle name="Calc Units (1) 2" xfId="1"/>
    <cellStyle name="常规 2 2 2" xfId="2"/>
    <cellStyle name="Calc Units (2)" xfId="3"/>
    <cellStyle name="千位分隔 2" xfId="4"/>
    <cellStyle name="Comma [00]" xfId="5"/>
    <cellStyle name="常规 4 2" xfId="6"/>
    <cellStyle name="千位分隔 3" xfId="7"/>
    <cellStyle name="烹拳_97MBO" xfId="8"/>
    <cellStyle name="普通_ 白土" xfId="9"/>
    <cellStyle name="常规 10 2 2" xfId="10"/>
    <cellStyle name="千分位[0]_ 白土" xfId="11"/>
    <cellStyle name="千分位_ 白土" xfId="12"/>
    <cellStyle name="千位分隔 19" xfId="13"/>
    <cellStyle name="표준_0N-HANDLING " xfId="14"/>
    <cellStyle name="Calc Units (1) 3" xfId="15"/>
    <cellStyle name="千位分隔 20" xfId="16"/>
    <cellStyle name="千位分隔 5" xfId="17"/>
    <cellStyle name="콤마 [0]_BOILER-CO1" xfId="18"/>
    <cellStyle name="콤마_BOILER-CO1" xfId="19"/>
    <cellStyle name="千位分隔 3 2" xfId="20"/>
    <cellStyle name="钎霖_laroux" xfId="21"/>
    <cellStyle name="样式 1" xfId="22"/>
    <cellStyle name="常规 4" xfId="23"/>
    <cellStyle name="常规 5" xfId="24"/>
    <cellStyle name="千位分隔 2 2" xfId="25"/>
    <cellStyle name="常规 7" xfId="26"/>
    <cellStyle name="Calc Units (2) 2" xfId="27"/>
    <cellStyle name="Calc Units (2) 3" xfId="28"/>
    <cellStyle name="常规 3 5" xfId="29"/>
    <cellStyle name="常规 3 2" xfId="30"/>
    <cellStyle name="Calc Percent (2) 4" xfId="31"/>
    <cellStyle name="Calc Percent (2) 3" xfId="32"/>
    <cellStyle name="Calc Percent (2) 2 2" xfId="33"/>
    <cellStyle name="强调文字颜色 3" xfId="34" builtinId="37"/>
    <cellStyle name="Calc Currency (2) 3" xfId="35"/>
    <cellStyle name="40% - 强调文字颜色 2" xfId="36" builtinId="35"/>
    <cellStyle name="60% - 强调文字颜色 2" xfId="37" builtinId="36"/>
    <cellStyle name="常规 2" xfId="38"/>
    <cellStyle name="Currency_laroux" xfId="39"/>
    <cellStyle name="Calc Currency (2) 2" xfId="40"/>
    <cellStyle name="40% - 强调文字颜色 1" xfId="41" builtinId="31"/>
    <cellStyle name="强调文字颜色 2" xfId="42" builtinId="33"/>
    <cellStyle name="Calc Currency (0) 4" xfId="43"/>
    <cellStyle name="适中" xfId="44" builtinId="28"/>
    <cellStyle name="Calc Percent (0)" xfId="45"/>
    <cellStyle name="强调文字颜色 1" xfId="46" builtinId="29"/>
    <cellStyle name="标题 4" xfId="47" builtinId="19"/>
    <cellStyle name="常规 3 4" xfId="48"/>
    <cellStyle name="好" xfId="49" builtinId="26"/>
    <cellStyle name="标题" xfId="50" builtinId="15"/>
    <cellStyle name="Header1" xfId="51"/>
    <cellStyle name="Calc Units (0) 2 2" xfId="52"/>
    <cellStyle name="60% - 强调文字颜色 3" xfId="53" builtinId="40"/>
    <cellStyle name="常规 3" xfId="54"/>
    <cellStyle name="60% - 强调文字颜色 1" xfId="55" builtinId="32"/>
    <cellStyle name="链接单元格" xfId="56" builtinId="24"/>
    <cellStyle name="Comma [0]_!!!GO" xfId="57"/>
    <cellStyle name="Calc Percent (1) 2" xfId="58"/>
    <cellStyle name="检查单元格" xfId="59" builtinId="23"/>
    <cellStyle name="千位[0]_GetDateDialog" xfId="60"/>
    <cellStyle name="常规 6" xfId="61"/>
    <cellStyle name="百分比 2" xfId="62"/>
    <cellStyle name="40% - 强调文字颜色 3" xfId="63" builtinId="39"/>
    <cellStyle name="强调文字颜色 4" xfId="64" builtinId="41"/>
    <cellStyle name="千位分隔[0]" xfId="65" builtinId="6"/>
    <cellStyle name="Comma_!!!GO" xfId="66"/>
    <cellStyle name="已访问的超链接" xfId="67" builtinId="9"/>
    <cellStyle name="Calc Percent (0) 3" xfId="68"/>
    <cellStyle name="计算" xfId="69" builtinId="22"/>
    <cellStyle name="20% - 强调文字颜色 4" xfId="70" builtinId="42"/>
    <cellStyle name="Calc Units (0)" xfId="71"/>
    <cellStyle name="差" xfId="72" builtinId="27"/>
    <cellStyle name="货币" xfId="73" builtinId="4"/>
    <cellStyle name="Calc Percent (1)" xfId="74"/>
    <cellStyle name="20% - 强调文字颜色 3" xfId="75" builtinId="38"/>
    <cellStyle name="Calc Currency (0) 2 2" xfId="76"/>
    <cellStyle name="Comma [00] 4" xfId="77"/>
    <cellStyle name="60% - 强调文字颜色 6" xfId="78" builtinId="52"/>
    <cellStyle name="超链接" xfId="79" builtinId="8"/>
    <cellStyle name="标题 1" xfId="80" builtinId="16"/>
    <cellStyle name="Calc Percent (1) 2 2" xfId="81"/>
    <cellStyle name="Calc Percent (2) 2" xfId="82"/>
    <cellStyle name="통화_BOILER-CO1" xfId="83"/>
    <cellStyle name="Comma [00] 3" xfId="84"/>
    <cellStyle name="输入" xfId="85" builtinId="20"/>
    <cellStyle name="60% - 强调文字颜色 5" xfId="86" builtinId="48"/>
    <cellStyle name="20% - 强调文字颜色 2" xfId="87" builtinId="34"/>
    <cellStyle name="Currency [0]_laroux" xfId="88"/>
    <cellStyle name="Comma [00] 2 2" xfId="89"/>
    <cellStyle name="警告文本" xfId="90" builtinId="11"/>
    <cellStyle name="Header2" xfId="91"/>
    <cellStyle name="Comma [00] 2" xfId="92"/>
    <cellStyle name="Normal_Certs Q2" xfId="93"/>
    <cellStyle name="注释" xfId="94" builtinId="10"/>
    <cellStyle name="60% - 强调文字颜色 4" xfId="95" builtinId="44"/>
    <cellStyle name="标题 2" xfId="96" builtinId="17"/>
    <cellStyle name="Calc Currency (0) 2" xfId="97"/>
    <cellStyle name="args.style" xfId="98"/>
    <cellStyle name="千位分隔" xfId="99" builtinId="3"/>
    <cellStyle name="20% - 强调文字颜色 1" xfId="100" builtinId="30"/>
    <cellStyle name="百分比" xfId="101" builtinId="5"/>
    <cellStyle name="Calc Percent (0) 2 2" xfId="102"/>
    <cellStyle name="Calc Percent (1) 4" xfId="103"/>
    <cellStyle name="汇总" xfId="104" builtinId="25"/>
    <cellStyle name="货币 2" xfId="105"/>
    <cellStyle name="Calc Units (0) 2" xfId="106"/>
    <cellStyle name="解释性文本" xfId="107" builtinId="53"/>
    <cellStyle name="Calc Currency (0) 3" xfId="108"/>
    <cellStyle name="千位_GetDateDialog" xfId="109"/>
    <cellStyle name="标题 3" xfId="110" builtinId="18"/>
    <cellStyle name="Calc Currency (0)" xfId="111"/>
    <cellStyle name="常规 3 3" xfId="112"/>
    <cellStyle name="百分比 3" xfId="113"/>
    <cellStyle name="输出" xfId="114" builtinId="21"/>
    <cellStyle name="40% - 强调文字颜色 4" xfId="115" builtinId="43"/>
    <cellStyle name="통화 [0]_BOILER-CO1" xfId="116"/>
    <cellStyle name="霓付 [0]_97MBO" xfId="117"/>
    <cellStyle name="强调文字颜色 5" xfId="118" builtinId="45"/>
    <cellStyle name="常规 2 2" xfId="119"/>
    <cellStyle name="Calc Units (1)" xfId="120"/>
    <cellStyle name="20% - 强调文字颜色 5" xfId="121" builtinId="46"/>
    <cellStyle name="百分比 4" xfId="122"/>
    <cellStyle name="货币[0]" xfId="123" builtinId="7"/>
    <cellStyle name="40% - 强调文字颜色 5" xfId="124" builtinId="47"/>
    <cellStyle name="强调文字颜色 6" xfId="125" builtinId="49"/>
    <cellStyle name="常规 2 3" xfId="126"/>
    <cellStyle name="20% - 强调文字颜色 6" xfId="127" builtinId="50"/>
    <cellStyle name="40% - 强调文字颜色 6" xfId="128" builtinId="51"/>
    <cellStyle name="烹拳 [0]_97MBO" xfId="129"/>
    <cellStyle name="千位分隔 12" xfId="130"/>
    <cellStyle name="常规 2 2_2016项目资金申请10-27周" xfId="131"/>
    <cellStyle name="Calc Currency (2)" xfId="132"/>
    <cellStyle name="0,0_x000d__x000a_NA_x000d__x000a_" xfId="133"/>
    <cellStyle name="Calc Percent (0) 4" xfId="134"/>
    <cellStyle name="Calc Units (0) 4" xfId="135"/>
    <cellStyle name="Calc Units (0) 3" xfId="136"/>
    <cellStyle name="霓付_97MBO" xfId="137"/>
    <cellStyle name="Calc Percent (0) 2" xfId="138"/>
    <cellStyle name="Calc Percent (1) 3" xfId="139"/>
    <cellStyle name="Calc Percent (2)" xfId="14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70C0"/>
    <pageSetUpPr fitToPage="1"/>
  </sheetPr>
  <dimension ref="A1:L12"/>
  <sheetViews>
    <sheetView tabSelected="1" workbookViewId="0">
      <pane xSplit="3" ySplit="4" topLeftCell="D5" activePane="bottomRight" state="frozen"/>
      <selection/>
      <selection pane="topRight"/>
      <selection pane="bottomLeft"/>
      <selection pane="bottomRight" activeCell="M7" sqref="M7"/>
    </sheetView>
  </sheetViews>
  <sheetFormatPr defaultColWidth="9" defaultRowHeight="23.25" customHeight="1"/>
  <cols>
    <col min="1" max="1" width="7.125" style="5" customWidth="1"/>
    <col min="2" max="2" width="8.875" style="5" customWidth="1"/>
    <col min="3" max="3" width="20.75" style="6" customWidth="1"/>
    <col min="4" max="4" width="22" style="7" hidden="1" customWidth="1"/>
    <col min="5" max="5" width="20.375" style="7" customWidth="1"/>
    <col min="6" max="6" width="10.875" style="7" customWidth="1"/>
    <col min="7" max="7" width="11.875" style="5" customWidth="1"/>
    <col min="8" max="9" width="13.125" style="5" customWidth="1"/>
    <col min="10" max="10" width="11.5" style="5" customWidth="1"/>
    <col min="11" max="11" width="13" style="5" customWidth="1"/>
    <col min="12" max="16384" width="9" style="5"/>
  </cols>
  <sheetData>
    <row r="1" customHeight="1" spans="1:1">
      <c r="A1" s="5" t="s">
        <v>0</v>
      </c>
    </row>
    <row r="2" ht="40" customHeight="1" spans="1:11">
      <c r="A2" s="33" t="s">
        <v>1</v>
      </c>
      <c r="B2" s="33"/>
      <c r="C2" s="33"/>
      <c r="D2" s="33"/>
      <c r="E2" s="33"/>
      <c r="F2" s="33"/>
      <c r="G2" s="33"/>
      <c r="H2" s="33"/>
      <c r="I2" s="33"/>
      <c r="J2" s="33"/>
      <c r="K2" s="33"/>
    </row>
    <row r="3" s="1" customFormat="1" ht="21" customHeight="1" spans="1:11">
      <c r="A3" s="9"/>
      <c r="B3" s="9"/>
      <c r="C3" s="10"/>
      <c r="D3" s="10"/>
      <c r="E3" s="10"/>
      <c r="F3" s="10"/>
      <c r="G3" s="18"/>
      <c r="H3" s="18"/>
      <c r="I3" s="18"/>
      <c r="J3" s="18"/>
      <c r="K3" s="42" t="s">
        <v>2</v>
      </c>
    </row>
    <row r="4" s="32" customFormat="1" ht="63" customHeight="1" spans="1:12">
      <c r="A4" s="34" t="s">
        <v>3</v>
      </c>
      <c r="B4" s="35" t="s">
        <v>4</v>
      </c>
      <c r="C4" s="34" t="s">
        <v>5</v>
      </c>
      <c r="D4" s="35" t="s">
        <v>6</v>
      </c>
      <c r="E4" s="35" t="s">
        <v>7</v>
      </c>
      <c r="F4" s="35" t="s">
        <v>8</v>
      </c>
      <c r="G4" s="34" t="s">
        <v>9</v>
      </c>
      <c r="H4" s="40" t="s">
        <v>10</v>
      </c>
      <c r="I4" s="34" t="s">
        <v>11</v>
      </c>
      <c r="J4" s="34" t="s">
        <v>12</v>
      </c>
      <c r="K4" s="34" t="s">
        <v>13</v>
      </c>
      <c r="L4" s="43"/>
    </row>
    <row r="5" ht="35" customHeight="1" spans="1:11">
      <c r="A5" s="36">
        <v>1</v>
      </c>
      <c r="B5" s="37"/>
      <c r="C5" s="38"/>
      <c r="D5" s="39"/>
      <c r="E5" s="39"/>
      <c r="F5" s="39"/>
      <c r="G5" s="41"/>
      <c r="H5" s="41"/>
      <c r="I5" s="41"/>
      <c r="J5" s="41"/>
      <c r="K5" s="41"/>
    </row>
    <row r="6" ht="35" customHeight="1" spans="1:11">
      <c r="A6" s="36">
        <v>2</v>
      </c>
      <c r="B6" s="37"/>
      <c r="C6" s="38"/>
      <c r="D6" s="39"/>
      <c r="E6" s="39"/>
      <c r="F6" s="39"/>
      <c r="G6" s="37"/>
      <c r="H6" s="37"/>
      <c r="I6" s="37"/>
      <c r="J6" s="37"/>
      <c r="K6" s="37"/>
    </row>
    <row r="7" ht="35" customHeight="1" spans="1:11">
      <c r="A7" s="36">
        <v>3</v>
      </c>
      <c r="B7" s="37"/>
      <c r="C7" s="38"/>
      <c r="D7" s="39"/>
      <c r="E7" s="39"/>
      <c r="F7" s="39"/>
      <c r="G7" s="37"/>
      <c r="H7" s="37"/>
      <c r="I7" s="37"/>
      <c r="J7" s="37"/>
      <c r="K7" s="37"/>
    </row>
    <row r="8" ht="35" customHeight="1" spans="1:11">
      <c r="A8" s="37"/>
      <c r="B8" s="37"/>
      <c r="C8" s="38"/>
      <c r="D8" s="39"/>
      <c r="E8" s="39"/>
      <c r="F8" s="39"/>
      <c r="G8" s="37"/>
      <c r="H8" s="37"/>
      <c r="I8" s="37"/>
      <c r="J8" s="37"/>
      <c r="K8" s="37"/>
    </row>
    <row r="9" ht="35" customHeight="1" spans="1:11">
      <c r="A9" s="37"/>
      <c r="B9" s="37"/>
      <c r="C9" s="38"/>
      <c r="D9" s="39"/>
      <c r="E9" s="39"/>
      <c r="F9" s="39"/>
      <c r="G9" s="37"/>
      <c r="H9" s="37"/>
      <c r="I9" s="37"/>
      <c r="J9" s="37"/>
      <c r="K9" s="37"/>
    </row>
    <row r="10" ht="35" customHeight="1" spans="1:11">
      <c r="A10" s="37"/>
      <c r="B10" s="37"/>
      <c r="C10" s="38"/>
      <c r="D10" s="39"/>
      <c r="E10" s="39"/>
      <c r="F10" s="39"/>
      <c r="G10" s="37"/>
      <c r="H10" s="37"/>
      <c r="I10" s="37"/>
      <c r="J10" s="37"/>
      <c r="K10" s="37"/>
    </row>
    <row r="11" ht="35" customHeight="1" spans="1:11">
      <c r="A11" s="37"/>
      <c r="B11" s="37"/>
      <c r="C11" s="38"/>
      <c r="D11" s="39"/>
      <c r="E11" s="39"/>
      <c r="F11" s="39"/>
      <c r="G11" s="37"/>
      <c r="H11" s="37"/>
      <c r="I11" s="37"/>
      <c r="J11" s="37"/>
      <c r="K11" s="37"/>
    </row>
    <row r="12" ht="35" customHeight="1" spans="1:11">
      <c r="A12" s="37"/>
      <c r="B12" s="37"/>
      <c r="C12" s="38"/>
      <c r="D12" s="39"/>
      <c r="E12" s="39"/>
      <c r="F12" s="39"/>
      <c r="G12" s="37"/>
      <c r="H12" s="37"/>
      <c r="I12" s="37"/>
      <c r="J12" s="37"/>
      <c r="K12" s="37"/>
    </row>
  </sheetData>
  <mergeCells count="1">
    <mergeCell ref="A2:K2"/>
  </mergeCells>
  <printOptions horizontalCentered="1"/>
  <pageMargins left="0.196850393700787" right="0.196850393700787" top="0.62992125984252" bottom="0.511811023622047" header="0.31496062992126" footer="0.31496062992126"/>
  <pageSetup paperSize="9" fitToHeight="0" orientation="landscape"/>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70C0"/>
  </sheetPr>
  <dimension ref="A1:M14"/>
  <sheetViews>
    <sheetView workbookViewId="0">
      <pane xSplit="2" ySplit="3" topLeftCell="D4" activePane="bottomRight" state="frozen"/>
      <selection/>
      <selection pane="topRight"/>
      <selection pane="bottomLeft"/>
      <selection pane="bottomRight" activeCell="L13" sqref="L13"/>
    </sheetView>
  </sheetViews>
  <sheetFormatPr defaultColWidth="9" defaultRowHeight="23.25" customHeight="1"/>
  <cols>
    <col min="1" max="1" width="5.75" style="5" customWidth="1"/>
    <col min="2" max="2" width="16.875" style="6" customWidth="1"/>
    <col min="3" max="3" width="22" style="7" hidden="1" customWidth="1"/>
    <col min="4" max="4" width="9.25" style="7" customWidth="1"/>
    <col min="5" max="5" width="11.5" style="7" customWidth="1"/>
    <col min="6" max="6" width="25.75" style="7" customWidth="1"/>
    <col min="7" max="7" width="13.75" style="5" customWidth="1"/>
    <col min="8" max="8" width="15.25" style="5" customWidth="1"/>
    <col min="9" max="9" width="14.375" style="5" customWidth="1"/>
    <col min="10" max="10" width="16.25" style="5" customWidth="1"/>
    <col min="11" max="11" width="7.875" style="5" customWidth="1"/>
    <col min="12" max="12" width="19.125" style="5" customWidth="1"/>
    <col min="13" max="13" width="11" style="5" customWidth="1"/>
    <col min="14" max="14" width="11.75" style="5" customWidth="1"/>
    <col min="15" max="15" width="11" style="5" customWidth="1"/>
    <col min="16" max="16384" width="9" style="5"/>
  </cols>
  <sheetData>
    <row r="1" ht="35.25" customHeight="1" spans="1:13">
      <c r="A1" s="8" t="s">
        <v>14</v>
      </c>
      <c r="B1" s="8"/>
      <c r="C1" s="8"/>
      <c r="D1" s="8"/>
      <c r="E1" s="8"/>
      <c r="F1" s="8"/>
      <c r="G1" s="8"/>
      <c r="H1" s="8"/>
      <c r="I1" s="8"/>
      <c r="J1" s="8"/>
      <c r="K1" s="8"/>
      <c r="L1" s="8"/>
      <c r="M1" s="8"/>
    </row>
    <row r="2" s="1" customFormat="1" ht="16.5" customHeight="1" spans="1:13">
      <c r="A2" s="9"/>
      <c r="B2" s="10"/>
      <c r="C2" s="10"/>
      <c r="D2" s="10"/>
      <c r="E2" s="10"/>
      <c r="F2" s="10"/>
      <c r="G2" s="10"/>
      <c r="H2" s="18"/>
      <c r="M2" s="30" t="s">
        <v>15</v>
      </c>
    </row>
    <row r="3" s="2" customFormat="1" ht="30" customHeight="1" spans="1:13">
      <c r="A3" s="11" t="s">
        <v>3</v>
      </c>
      <c r="B3" s="11" t="s">
        <v>5</v>
      </c>
      <c r="C3" s="12" t="s">
        <v>6</v>
      </c>
      <c r="D3" s="12" t="s">
        <v>4</v>
      </c>
      <c r="E3" s="12" t="s">
        <v>8</v>
      </c>
      <c r="F3" s="12" t="s">
        <v>7</v>
      </c>
      <c r="G3" s="19" t="s">
        <v>16</v>
      </c>
      <c r="H3" s="20" t="s">
        <v>17</v>
      </c>
      <c r="I3" s="27" t="s">
        <v>18</v>
      </c>
      <c r="J3" s="27" t="s">
        <v>19</v>
      </c>
      <c r="K3" s="27" t="s">
        <v>20</v>
      </c>
      <c r="L3" s="27" t="s">
        <v>21</v>
      </c>
      <c r="M3" s="11" t="s">
        <v>22</v>
      </c>
    </row>
    <row r="4" s="2" customFormat="1" ht="75" customHeight="1" spans="1:13">
      <c r="A4" s="13">
        <v>1</v>
      </c>
      <c r="B4" s="11" t="s">
        <v>23</v>
      </c>
      <c r="C4" s="11" t="s">
        <v>24</v>
      </c>
      <c r="D4" s="11" t="s">
        <v>25</v>
      </c>
      <c r="E4" s="11" t="s">
        <v>26</v>
      </c>
      <c r="F4" s="11" t="s">
        <v>27</v>
      </c>
      <c r="G4" s="21">
        <v>248832600.81</v>
      </c>
      <c r="H4" s="21">
        <v>65530356.95</v>
      </c>
      <c r="I4" s="21">
        <f>G4-H4</f>
        <v>183302243.86</v>
      </c>
      <c r="J4" s="21">
        <v>2720489292.75</v>
      </c>
      <c r="K4" s="28">
        <v>0.08</v>
      </c>
      <c r="L4" s="23">
        <f>IF(ROUND(I4*K4,2)&lt;20000000,ROUND(I4*K4,2),20000000)</f>
        <v>14664179.51</v>
      </c>
      <c r="M4" s="11" t="s">
        <v>28</v>
      </c>
    </row>
    <row r="5" s="3" customFormat="1" ht="45.75" customHeight="1" spans="1:13">
      <c r="A5" s="13" t="s">
        <v>29</v>
      </c>
      <c r="B5" s="11" t="s">
        <v>30</v>
      </c>
      <c r="C5" s="11" t="s">
        <v>31</v>
      </c>
      <c r="D5" s="11" t="s">
        <v>32</v>
      </c>
      <c r="E5" s="11" t="s">
        <v>33</v>
      </c>
      <c r="F5" s="11" t="s">
        <v>34</v>
      </c>
      <c r="G5" s="22">
        <v>359850425.13</v>
      </c>
      <c r="H5" s="22">
        <v>171433913.93</v>
      </c>
      <c r="I5" s="21">
        <f>G5-H5</f>
        <v>188416511.2</v>
      </c>
      <c r="J5" s="21">
        <v>1015371450.36</v>
      </c>
      <c r="K5" s="28">
        <v>0.08</v>
      </c>
      <c r="L5" s="23">
        <f>IF(ROUND(I5*K5,2)&lt;15000000,ROUND(I5*K5,2),15000000)</f>
        <v>15000000</v>
      </c>
      <c r="M5" s="11" t="s">
        <v>35</v>
      </c>
    </row>
    <row r="6" s="3" customFormat="1" ht="45.75" customHeight="1" spans="1:13">
      <c r="A6" s="13" t="s">
        <v>36</v>
      </c>
      <c r="B6" s="11" t="s">
        <v>37</v>
      </c>
      <c r="C6" s="11" t="s">
        <v>38</v>
      </c>
      <c r="D6" s="11" t="s">
        <v>25</v>
      </c>
      <c r="E6" s="11" t="s">
        <v>39</v>
      </c>
      <c r="F6" s="11" t="s">
        <v>40</v>
      </c>
      <c r="G6" s="23">
        <v>280757280.62</v>
      </c>
      <c r="H6" s="23">
        <v>25499846.47</v>
      </c>
      <c r="I6" s="21">
        <f>G6-H6</f>
        <v>255257434.15</v>
      </c>
      <c r="J6" s="21">
        <v>32892751336.46</v>
      </c>
      <c r="K6" s="28">
        <v>0.08</v>
      </c>
      <c r="L6" s="23">
        <f>IF(ROUND(I6*K6,2)&lt;30000000,ROUND(I6*K6,2),30000000)</f>
        <v>20420594.73</v>
      </c>
      <c r="M6" s="11" t="s">
        <v>41</v>
      </c>
    </row>
    <row r="7" s="4" customFormat="1" ht="30" customHeight="1" spans="1:13">
      <c r="A7" s="14"/>
      <c r="B7" s="15" t="s">
        <v>42</v>
      </c>
      <c r="C7" s="15"/>
      <c r="D7" s="15"/>
      <c r="E7" s="15"/>
      <c r="F7" s="15"/>
      <c r="G7" s="24">
        <f>SUM(G4:G6)</f>
        <v>889440306.56</v>
      </c>
      <c r="H7" s="24">
        <f>SUM(H4:H6)</f>
        <v>262464117.35</v>
      </c>
      <c r="I7" s="24">
        <f>SUM(I4:I6)</f>
        <v>626976189.21</v>
      </c>
      <c r="J7" s="24"/>
      <c r="K7" s="24"/>
      <c r="L7" s="24">
        <f>SUM(L4:L6)</f>
        <v>50084774.24</v>
      </c>
      <c r="M7" s="14"/>
    </row>
    <row r="8" s="3" customFormat="1" customHeight="1" spans="2:12">
      <c r="B8" s="16"/>
      <c r="C8" s="17"/>
      <c r="D8" s="17"/>
      <c r="E8" s="17"/>
      <c r="F8" s="17"/>
      <c r="I8" s="29"/>
      <c r="J8" s="29"/>
      <c r="L8" s="31">
        <f>I4*K4</f>
        <v>14664179.5088</v>
      </c>
    </row>
    <row r="9" customHeight="1" spans="7:11">
      <c r="G9" s="25"/>
      <c r="H9" s="25"/>
      <c r="I9" s="25"/>
      <c r="J9" s="25"/>
      <c r="K9" s="25"/>
    </row>
    <row r="10" customHeight="1" spans="7:12">
      <c r="G10" s="26">
        <f>G4/10000</f>
        <v>24883.260081</v>
      </c>
      <c r="H10" s="26">
        <f t="shared" ref="H10:J10" si="0">H4/10000</f>
        <v>6553.035695</v>
      </c>
      <c r="I10" s="26">
        <f t="shared" si="0"/>
        <v>18330.224386</v>
      </c>
      <c r="J10" s="26">
        <f t="shared" si="0"/>
        <v>272048.929275</v>
      </c>
      <c r="K10" s="25"/>
      <c r="L10" s="26">
        <f t="shared" ref="L10" si="1">L4/10000</f>
        <v>1466.417951</v>
      </c>
    </row>
    <row r="11" customHeight="1" spans="7:12">
      <c r="G11" s="26">
        <f t="shared" ref="G11:J12" si="2">G5/10000</f>
        <v>35985.042513</v>
      </c>
      <c r="H11" s="26">
        <f t="shared" si="2"/>
        <v>17143.391393</v>
      </c>
      <c r="I11" s="26">
        <f t="shared" si="2"/>
        <v>18841.65112</v>
      </c>
      <c r="J11" s="26">
        <f t="shared" si="2"/>
        <v>101537.145036</v>
      </c>
      <c r="K11" s="25"/>
      <c r="L11" s="26">
        <f t="shared" ref="L11" si="3">L5/10000</f>
        <v>1500</v>
      </c>
    </row>
    <row r="12" customHeight="1" spans="7:12">
      <c r="G12" s="26">
        <f t="shared" si="2"/>
        <v>28075.728062</v>
      </c>
      <c r="H12" s="26">
        <f t="shared" si="2"/>
        <v>2549.984647</v>
      </c>
      <c r="I12" s="26">
        <f t="shared" si="2"/>
        <v>25525.743415</v>
      </c>
      <c r="J12" s="26">
        <f t="shared" si="2"/>
        <v>3289275.133646</v>
      </c>
      <c r="K12" s="25"/>
      <c r="L12" s="26">
        <f t="shared" ref="L12" si="4">L6/10000</f>
        <v>2042.059473</v>
      </c>
    </row>
    <row r="13" customHeight="1" spans="7:11">
      <c r="G13" s="26">
        <v>280757280.62</v>
      </c>
      <c r="H13" s="26">
        <v>25499846.47</v>
      </c>
      <c r="I13" s="26">
        <v>255257434.15</v>
      </c>
      <c r="J13" s="25"/>
      <c r="K13" s="25"/>
    </row>
    <row r="14" customHeight="1" spans="7:11">
      <c r="G14" s="25"/>
      <c r="H14" s="25"/>
      <c r="I14" s="25"/>
      <c r="J14" s="25"/>
      <c r="K14" s="25"/>
    </row>
  </sheetData>
  <mergeCells count="1">
    <mergeCell ref="A1:M1"/>
  </mergeCells>
  <printOptions horizontalCentered="1"/>
  <pageMargins left="0.196850393700787" right="0.196850393700787" top="0.62992125984252" bottom="0.511811023622047" header="0.31496062992126" footer="0.31496062992126"/>
  <pageSetup paperSize="9" orientation="landscape"/>
  <headerFooter>
    <oddFooter>&amp;C第&amp;P页 共&amp;N页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70C0"/>
  </sheetPr>
  <dimension ref="A1:M14"/>
  <sheetViews>
    <sheetView workbookViewId="0">
      <pane xSplit="2" ySplit="3" topLeftCell="F4" activePane="bottomRight" state="frozen"/>
      <selection/>
      <selection pane="topRight"/>
      <selection pane="bottomLeft"/>
      <selection pane="bottomRight" activeCell="H14" sqref="H14"/>
    </sheetView>
  </sheetViews>
  <sheetFormatPr defaultColWidth="9" defaultRowHeight="23.25" customHeight="1"/>
  <cols>
    <col min="1" max="1" width="5.75" style="5" customWidth="1"/>
    <col min="2" max="2" width="16.875" style="6" customWidth="1"/>
    <col min="3" max="3" width="22" style="7" hidden="1" customWidth="1"/>
    <col min="4" max="4" width="9.25" style="7" customWidth="1"/>
    <col min="5" max="5" width="11.5" style="7" customWidth="1"/>
    <col min="6" max="6" width="25.75" style="7" customWidth="1"/>
    <col min="7" max="7" width="13.75" style="5" customWidth="1"/>
    <col min="8" max="8" width="15.25" style="5" customWidth="1"/>
    <col min="9" max="9" width="14.375" style="5" customWidth="1"/>
    <col min="10" max="10" width="16.25" style="5" customWidth="1"/>
    <col min="11" max="11" width="7.875" style="5" customWidth="1"/>
    <col min="12" max="12" width="21" style="5" customWidth="1"/>
    <col min="13" max="13" width="11" style="5" customWidth="1"/>
    <col min="14" max="14" width="11.75" style="5" customWidth="1"/>
    <col min="15" max="15" width="11" style="5" customWidth="1"/>
    <col min="16" max="16384" width="9" style="5"/>
  </cols>
  <sheetData>
    <row r="1" ht="35.25" customHeight="1" spans="1:13">
      <c r="A1" s="8" t="s">
        <v>14</v>
      </c>
      <c r="B1" s="8"/>
      <c r="C1" s="8"/>
      <c r="D1" s="8"/>
      <c r="E1" s="8"/>
      <c r="F1" s="8"/>
      <c r="G1" s="8"/>
      <c r="H1" s="8"/>
      <c r="I1" s="8"/>
      <c r="J1" s="8"/>
      <c r="K1" s="8"/>
      <c r="L1" s="8"/>
      <c r="M1" s="8"/>
    </row>
    <row r="2" s="1" customFormat="1" ht="16.5" customHeight="1" spans="1:13">
      <c r="A2" s="9"/>
      <c r="B2" s="10"/>
      <c r="C2" s="10"/>
      <c r="D2" s="10"/>
      <c r="E2" s="10"/>
      <c r="F2" s="10"/>
      <c r="G2" s="10"/>
      <c r="H2" s="18"/>
      <c r="M2" s="30" t="s">
        <v>15</v>
      </c>
    </row>
    <row r="3" s="2" customFormat="1" ht="30" customHeight="1" spans="1:13">
      <c r="A3" s="11" t="s">
        <v>3</v>
      </c>
      <c r="B3" s="11" t="s">
        <v>5</v>
      </c>
      <c r="C3" s="12" t="s">
        <v>6</v>
      </c>
      <c r="D3" s="12" t="s">
        <v>4</v>
      </c>
      <c r="E3" s="12" t="s">
        <v>8</v>
      </c>
      <c r="F3" s="12" t="s">
        <v>7</v>
      </c>
      <c r="G3" s="19" t="s">
        <v>16</v>
      </c>
      <c r="H3" s="20" t="s">
        <v>17</v>
      </c>
      <c r="I3" s="27" t="s">
        <v>18</v>
      </c>
      <c r="J3" s="27" t="s">
        <v>19</v>
      </c>
      <c r="K3" s="27" t="s">
        <v>20</v>
      </c>
      <c r="L3" s="27" t="s">
        <v>21</v>
      </c>
      <c r="M3" s="11" t="s">
        <v>22</v>
      </c>
    </row>
    <row r="4" s="2" customFormat="1" ht="75" customHeight="1" spans="1:13">
      <c r="A4" s="13">
        <v>1</v>
      </c>
      <c r="B4" s="11" t="s">
        <v>23</v>
      </c>
      <c r="C4" s="11" t="s">
        <v>24</v>
      </c>
      <c r="D4" s="11" t="s">
        <v>25</v>
      </c>
      <c r="E4" s="11" t="s">
        <v>26</v>
      </c>
      <c r="F4" s="11" t="s">
        <v>27</v>
      </c>
      <c r="G4" s="21">
        <v>248832600.81</v>
      </c>
      <c r="H4" s="21">
        <v>65530356.95</v>
      </c>
      <c r="I4" s="21">
        <f>G4-H4</f>
        <v>183302243.86</v>
      </c>
      <c r="J4" s="21">
        <v>2720489292.75</v>
      </c>
      <c r="K4" s="28">
        <v>0.08</v>
      </c>
      <c r="L4" s="23">
        <f>IF(ROUND(I4*K4,2)&lt;20000000,ROUND(I4*K4,2),20000000)</f>
        <v>14664179.51</v>
      </c>
      <c r="M4" s="11"/>
    </row>
    <row r="5" s="3" customFormat="1" ht="45.75" customHeight="1" spans="1:13">
      <c r="A5" s="13" t="s">
        <v>29</v>
      </c>
      <c r="B5" s="11" t="s">
        <v>30</v>
      </c>
      <c r="C5" s="11" t="s">
        <v>31</v>
      </c>
      <c r="D5" s="11" t="s">
        <v>32</v>
      </c>
      <c r="E5" s="11" t="s">
        <v>33</v>
      </c>
      <c r="F5" s="11" t="s">
        <v>34</v>
      </c>
      <c r="G5" s="22">
        <v>359850425.13</v>
      </c>
      <c r="H5" s="22">
        <v>171433913.93</v>
      </c>
      <c r="I5" s="21">
        <f>G5-H5</f>
        <v>188416511.2</v>
      </c>
      <c r="J5" s="21">
        <v>1015371450.36</v>
      </c>
      <c r="K5" s="28">
        <v>0.08</v>
      </c>
      <c r="L5" s="23">
        <f>IF(ROUND(I5*K5,2)&lt;15000000,ROUND(I5*K5,2),15000000)</f>
        <v>15000000</v>
      </c>
      <c r="M5" s="11"/>
    </row>
    <row r="6" s="3" customFormat="1" ht="45.75" customHeight="1" spans="1:13">
      <c r="A6" s="13" t="s">
        <v>36</v>
      </c>
      <c r="B6" s="11" t="s">
        <v>37</v>
      </c>
      <c r="C6" s="11" t="s">
        <v>38</v>
      </c>
      <c r="D6" s="11" t="s">
        <v>25</v>
      </c>
      <c r="E6" s="11" t="s">
        <v>39</v>
      </c>
      <c r="F6" s="11" t="s">
        <v>40</v>
      </c>
      <c r="G6" s="23">
        <v>280757280.62</v>
      </c>
      <c r="H6" s="23">
        <v>55399543.66</v>
      </c>
      <c r="I6" s="21">
        <f>G6-H6</f>
        <v>225357736.96</v>
      </c>
      <c r="J6" s="21">
        <v>32892751336.46</v>
      </c>
      <c r="K6" s="28">
        <v>0.08</v>
      </c>
      <c r="L6" s="23">
        <f>IF(ROUND(I6*K6,2)&lt;30000000,ROUND(I6*K6,2),30000000)</f>
        <v>18028618.96</v>
      </c>
      <c r="M6" s="11"/>
    </row>
    <row r="7" s="4" customFormat="1" ht="30" customHeight="1" spans="1:13">
      <c r="A7" s="14"/>
      <c r="B7" s="15" t="s">
        <v>42</v>
      </c>
      <c r="C7" s="15"/>
      <c r="D7" s="15"/>
      <c r="E7" s="15"/>
      <c r="F7" s="15"/>
      <c r="G7" s="24">
        <f>SUM(G4:G6)</f>
        <v>889440306.56</v>
      </c>
      <c r="H7" s="24">
        <f>SUM(H4:H6)</f>
        <v>292363814.54</v>
      </c>
      <c r="I7" s="24">
        <f>SUM(I4:I6)</f>
        <v>597076492.02</v>
      </c>
      <c r="J7" s="24"/>
      <c r="K7" s="24"/>
      <c r="L7" s="24">
        <f>SUM(L4:L6)</f>
        <v>47692798.47</v>
      </c>
      <c r="M7" s="14"/>
    </row>
    <row r="8" s="3" customFormat="1" customHeight="1" spans="2:10">
      <c r="B8" s="16"/>
      <c r="C8" s="17"/>
      <c r="D8" s="17"/>
      <c r="E8" s="17"/>
      <c r="F8" s="17"/>
      <c r="I8" s="29"/>
      <c r="J8" s="29"/>
    </row>
    <row r="9" customHeight="1" spans="7:11">
      <c r="G9" s="25"/>
      <c r="H9" s="25"/>
      <c r="I9" s="25"/>
      <c r="J9" s="25"/>
      <c r="K9" s="25"/>
    </row>
    <row r="10" customHeight="1" spans="7:11">
      <c r="G10" s="26">
        <f>G4/10000</f>
        <v>24883.260081</v>
      </c>
      <c r="H10" s="26">
        <f t="shared" ref="H10:J10" si="0">H4/10000</f>
        <v>6553.035695</v>
      </c>
      <c r="I10" s="26">
        <f t="shared" si="0"/>
        <v>18330.224386</v>
      </c>
      <c r="J10" s="26">
        <f t="shared" si="0"/>
        <v>272048.929275</v>
      </c>
      <c r="K10" s="25"/>
    </row>
    <row r="11" customHeight="1" spans="7:11">
      <c r="G11" s="26">
        <f t="shared" ref="G11:J12" si="1">G5/10000</f>
        <v>35985.042513</v>
      </c>
      <c r="H11" s="26">
        <f t="shared" si="1"/>
        <v>17143.391393</v>
      </c>
      <c r="I11" s="26">
        <f t="shared" si="1"/>
        <v>18841.65112</v>
      </c>
      <c r="J11" s="26">
        <f t="shared" si="1"/>
        <v>101537.145036</v>
      </c>
      <c r="K11" s="25"/>
    </row>
    <row r="12" customHeight="1" spans="7:11">
      <c r="G12" s="26">
        <f>G6/10000</f>
        <v>28075.728062</v>
      </c>
      <c r="H12" s="26">
        <f t="shared" si="1"/>
        <v>5539.954366</v>
      </c>
      <c r="I12" s="26">
        <f t="shared" si="1"/>
        <v>22535.773696</v>
      </c>
      <c r="J12" s="26">
        <f t="shared" si="1"/>
        <v>3289275.133646</v>
      </c>
      <c r="K12" s="25"/>
    </row>
    <row r="13" customHeight="1" spans="7:11">
      <c r="G13" s="25"/>
      <c r="H13" s="25"/>
      <c r="I13" s="25"/>
      <c r="J13" s="25"/>
      <c r="K13" s="25"/>
    </row>
    <row r="14" customHeight="1" spans="7:11">
      <c r="G14" s="25"/>
      <c r="H14" s="25"/>
      <c r="I14" s="25"/>
      <c r="J14" s="25"/>
      <c r="K14" s="25"/>
    </row>
  </sheetData>
  <mergeCells count="1">
    <mergeCell ref="A1:M1"/>
  </mergeCells>
  <printOptions horizontalCentered="1"/>
  <pageMargins left="0.196850393700787" right="0.196850393700787" top="0.62992125984252" bottom="0.511811023622047" header="0.31496062992126" footer="0.31496062992126"/>
  <pageSetup paperSize="9" orientation="landscape"/>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汇总表</vt:lpstr>
      <vt:lpstr>项目审核情况汇总第1版元</vt:lpstr>
      <vt:lpstr>项目审核情况汇总第2版元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greatwall</cp:lastModifiedBy>
  <dcterms:created xsi:type="dcterms:W3CDTF">2006-09-17T00:00:00Z</dcterms:created>
  <cp:lastPrinted>2021-01-09T07:36:00Z</cp:lastPrinted>
  <dcterms:modified xsi:type="dcterms:W3CDTF">2023-11-17T08:41:55Z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2052-11.8.2.11929</vt:lpwstr>
  </property>
  <property fmtid="{D5CDD505-2E9C-101B-9397-08002B2CF9AE}" pid="3" name="ICV">
    <vt:lpwstr>316000FB8353F4900685F56462A56D89</vt:lpwstr>
  </property>
</Properties>
</file>